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548 Лаб.исследования сточной и природной воды (УГТ)\ЗК МСП СКС-2548\Приложение 7 Обоснование НМЦ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Print_Area_0" localSheetId="0">Обоснование!$A$1:$AD$44</definedName>
    <definedName name="Print_Area_0_0" localSheetId="0">Обоснование!$A$1:$AE$44</definedName>
    <definedName name="Print_Area_0_0_0" localSheetId="0">Обоснование!$A$1:$AD$44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Обоснование!$A$1:$AE$44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18" i="1" l="1"/>
  <c r="AA21" i="1"/>
  <c r="K21" i="1"/>
  <c r="AB21" i="1" s="1"/>
  <c r="K20" i="1"/>
  <c r="AA20" i="1" s="1"/>
  <c r="AA19" i="1"/>
  <c r="K19" i="1"/>
  <c r="AB19" i="1" s="1"/>
  <c r="K18" i="1"/>
  <c r="AB18" i="1" s="1"/>
  <c r="AC18" i="1" l="1"/>
  <c r="AC21" i="1"/>
  <c r="AD21" i="1"/>
  <c r="AD19" i="1"/>
  <c r="AC19" i="1"/>
  <c r="AB20" i="1"/>
  <c r="AA18" i="1"/>
  <c r="AC22" i="1" l="1"/>
  <c r="AC20" i="1"/>
  <c r="AD20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<sst xmlns="http://schemas.openxmlformats.org/spreadsheetml/2006/main" count="92" uniqueCount="82">
  <si>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</si>
  <si>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</si>
  <si>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</si>
  <si>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</si>
  <si>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</si>
  <si>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</si>
  <si>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</si>
  <si>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</si>
  <si>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</si>
  <si>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</si>
  <si>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Лабораторные исследования воды в 2023 году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</si>
  <si>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</si>
  <si>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</si>
  <si>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</si>
  <si>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</si>
  <si>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</si>
  <si>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</si>
  <si>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</si>
  <si>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r>
      <rPr>
        <b/>
        <sz val="10"/>
        <rFont val="Times New Roman"/>
        <family val="1"/>
        <charset val="204"/>
      </rPr>
      <t>Источник № 1 "Цены текущих договоров _</t>
    </r>
    <r>
      <rPr>
        <b/>
        <u/>
        <sz val="10"/>
        <rFont val="Times New Roman"/>
        <family val="1"/>
        <charset val="204"/>
      </rPr>
      <t>2022</t>
    </r>
    <r>
      <rPr>
        <b/>
        <sz val="10"/>
        <rFont val="Times New Roman"/>
        <family val="1"/>
        <charset val="204"/>
      </rPr>
      <t>__ года"</t>
    </r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</si>
  <si>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</si>
  <si>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</si>
  <si>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</si>
  <si>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</si>
  <si>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</si>
  <si>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</si>
  <si>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</si>
  <si>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</si>
  <si>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</si>
  <si>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</si>
  <si>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</si>
  <si>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</si>
  <si>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</si>
  <si>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</si>
  <si>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</si>
  <si>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</si>
  <si>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</si>
  <si>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</si>
  <si>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</si>
  <si>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</si>
  <si>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</si>
  <si>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</si>
  <si>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</si>
  <si>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</si>
  <si>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https://www.fbuzsamo.ru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</si>
  <si>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</si>
  <si>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</si>
  <si>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</si>
  <si>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</si>
  <si>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</si>
  <si>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</si>
  <si>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</si>
  <si>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</si>
  <si>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</si>
  <si>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</si>
  <si>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</si>
  <si>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</si>
  <si>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</si>
  <si>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</si>
  <si>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</si>
  <si>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</si>
  <si>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</si>
  <si>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</si>
  <si>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</si>
  <si>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1</t>
  </si>
  <si>
    <t>Проведение лабораторных исследований сточной и природной воды на химические показатели 4+2(природная вода)</t>
  </si>
  <si>
    <t>2259/214</t>
  </si>
  <si>
    <t>147/2234</t>
  </si>
  <si>
    <t>Проведение лабораторных исследований сточной и природной воды на химические показатели 4+2(сточная вода)</t>
  </si>
  <si>
    <t>Общая НМЦ договора установлена Заказчиком</t>
  </si>
  <si>
    <t>Приложения:</t>
  </si>
  <si>
    <t>1.</t>
  </si>
  <si>
    <t>2.</t>
  </si>
  <si>
    <t>Исполнитель:</t>
  </si>
  <si>
    <t>Таловыря Л.А.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</si>
  <si>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</si>
  <si>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</si>
  <si>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</si>
  <si>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</si>
  <si>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</si>
  <si>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</si>
  <si>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</si>
  <si>
    <t>проба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</si>
</sst>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,"/>
  </numFmts>
  <fonts count="20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rgb="FF000000"/>
      <name val="Arial"/>
      <charset val="1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8"/>
      <name val="Calibri"/>
      <family val="2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 CYR"/>
      <charset val="204"/>
    </font>
    <font>
      <sz val="10"/>
      <name val="Arial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9" fillId="0" borderId="0" applyBorder="0" applyProtection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7" fontId="17" fillId="4" borderId="1" xfId="1" applyNumberFormat="1" applyFont="1" applyFill="1" applyBorder="1" applyAlignment="1" applyProtection="1">
      <alignment horizontal="center" vertical="center" wrapText="1"/>
    </xf>
    <xf numFmtId="167" fontId="1" fillId="4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2" xfId="0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5" fillId="0" borderId="0" xfId="0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5" fillId="0" borderId="0" xfId="0" applyFont="1"/>
    <xf numFmtId="1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4" fontId="1" fillId="0" borderId="7" xfId="0" applyNumberFormat="1" applyFont="1" applyBorder="1" applyAlignment="1">
      <alignment horizontal="center"/>
    </xf>
    <xf numFmtId="0" fontId="5" fillId="0" borderId="4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9" fontId="13" fillId="5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69840</xdr:colOff>
      <xdr:row>17</xdr:row>
      <xdr:rowOff>435240</xdr:rowOff>
    </xdr:from>
    <xdr:to>
      <xdr:col>29</xdr:col>
      <xdr:colOff>1080</xdr:colOff>
      <xdr:row>17</xdr:row>
      <xdr:rowOff>435600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758720" y="5369040"/>
          <a:ext cx="8074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22</xdr:row>
      <xdr:rowOff>0</xdr:rowOff>
    </xdr:from>
    <xdr:to>
      <xdr:col>29</xdr:col>
      <xdr:colOff>1440</xdr:colOff>
      <xdr:row>22</xdr:row>
      <xdr:rowOff>360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759440" y="8411040"/>
          <a:ext cx="80712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22</xdr:row>
      <xdr:rowOff>0</xdr:rowOff>
    </xdr:from>
    <xdr:to>
      <xdr:col>29</xdr:col>
      <xdr:colOff>1440</xdr:colOff>
      <xdr:row>22</xdr:row>
      <xdr:rowOff>360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759440" y="8411040"/>
          <a:ext cx="8071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971550</xdr:colOff>
      <xdr:row>28</xdr:row>
      <xdr:rowOff>38100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971550</xdr:colOff>
      <xdr:row>28</xdr:row>
      <xdr:rowOff>38100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971550</xdr:colOff>
      <xdr:row>28</xdr:row>
      <xdr:rowOff>38100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971550</xdr:colOff>
      <xdr:row>28</xdr:row>
      <xdr:rowOff>38100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971550</xdr:colOff>
      <xdr:row>28</xdr:row>
      <xdr:rowOff>38100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6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7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8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чее"/>
      <sheetName val="ЗАКАЗЧИК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ФормаПроведения"/>
      <sheetName val="Э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ЕИ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чее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www.fbuzsamo.ru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MK42"/>
  <sheetViews>
    <sheetView tabSelected="1" topLeftCell="A4" zoomScale="75" zoomScaleNormal="75" workbookViewId="0">
      <selection activeCell="J5" sqref="J5"/>
    </sheetView>
  </sheetViews>
  <sheetFormatPr defaultRowHeight="12.75" x14ac:dyDescent="0.2"/>
  <cols>
    <col min="1" max="1" width="4" style="1"/>
    <col min="2" max="2" width="9.5703125" style="1"/>
    <col min="3" max="3" width="37.140625" style="1"/>
    <col min="4" max="4" width="7.85546875" style="1"/>
    <col min="5" max="5" width="9.140625" style="1"/>
    <col min="6" max="8" width="10.42578125" style="1"/>
    <col min="9" max="9" width="15.7109375" style="1"/>
    <col min="10" max="10" width="13.5703125" style="1"/>
    <col min="11" max="11" width="26.42578125" style="1"/>
    <col min="12" max="16" width="12.28515625" style="1"/>
    <col min="17" max="26" width="0" style="1" hidden="1" customWidth="1"/>
    <col min="27" max="27" width="13.85546875" style="1"/>
    <col min="28" max="28" width="11.140625" style="1"/>
    <col min="29" max="29" width="12.42578125" style="1"/>
    <col min="30" max="30" width="13.42578125" style="1"/>
    <col min="31" max="1025" width="8.28515625" style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75" hidden="1" x14ac:dyDescent="0.2">
      <c r="V3" s="2"/>
      <c r="AA3" s="1" t="s">
        <v>2</v>
      </c>
    </row>
    <row r="4" spans="1:30" ht="16.5" customHeight="1" x14ac:dyDescent="0.25"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</row>
    <row r="5" spans="1:30" ht="15.75" customHeight="1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 x14ac:dyDescent="0.2">
      <c r="C6" s="6" t="s">
        <v>4</v>
      </c>
      <c r="D6" s="55" t="s">
        <v>5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</row>
    <row r="7" spans="1:30" s="5" customFormat="1" ht="19.5" customHeight="1" x14ac:dyDescent="0.2">
      <c r="C7" s="6" t="s">
        <v>6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</row>
    <row r="8" spans="1:30" s="5" customFormat="1" ht="19.5" customHeight="1" x14ac:dyDescent="0.2">
      <c r="C8" s="6" t="s">
        <v>7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1:30" s="5" customFormat="1" ht="19.5" customHeight="1" x14ac:dyDescent="0.2">
      <c r="C9" s="6" t="s">
        <v>8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1:30" ht="19.5" customHeight="1" x14ac:dyDescent="0.2">
      <c r="A10" s="5"/>
      <c r="B10" s="5"/>
      <c r="C10" s="6" t="s">
        <v>9</v>
      </c>
      <c r="D10" s="7" t="s">
        <v>10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9"/>
    </row>
    <row r="11" spans="1:30" ht="27" customHeight="1" x14ac:dyDescent="0.2">
      <c r="A11" s="5"/>
      <c r="B11" s="5"/>
      <c r="C11" s="6" t="s">
        <v>11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</row>
    <row r="12" spans="1:30" ht="45.75" customHeight="1" x14ac:dyDescent="0.2">
      <c r="A12" s="5"/>
      <c r="B12" s="5"/>
      <c r="C12" s="6" t="s">
        <v>12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</row>
    <row r="13" spans="1:30" ht="16.5" customHeight="1" x14ac:dyDescent="0.2"/>
    <row r="14" spans="1:30" ht="25.5" customHeight="1" x14ac:dyDescent="0.2">
      <c r="A14" s="53" t="s">
        <v>13</v>
      </c>
      <c r="B14" s="53" t="s">
        <v>14</v>
      </c>
      <c r="C14" s="53" t="s">
        <v>15</v>
      </c>
      <c r="D14" s="53" t="s">
        <v>16</v>
      </c>
      <c r="E14" s="53" t="s">
        <v>17</v>
      </c>
      <c r="F14" s="53" t="s">
        <v>18</v>
      </c>
      <c r="G14" s="53"/>
      <c r="H14" s="53"/>
      <c r="I14" s="53"/>
      <c r="J14" s="56" t="s">
        <v>19</v>
      </c>
      <c r="K14" s="53" t="s">
        <v>20</v>
      </c>
      <c r="L14" s="57" t="s">
        <v>21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8" t="s">
        <v>22</v>
      </c>
      <c r="AB14" s="59" t="s">
        <v>23</v>
      </c>
      <c r="AC14" s="53" t="s">
        <v>24</v>
      </c>
      <c r="AD14" s="52" t="s">
        <v>25</v>
      </c>
    </row>
    <row r="15" spans="1:30" ht="28.5" customHeight="1" x14ac:dyDescent="0.2">
      <c r="A15" s="53"/>
      <c r="B15" s="53"/>
      <c r="C15" s="53"/>
      <c r="D15" s="53"/>
      <c r="E15" s="53"/>
      <c r="F15" s="53" t="s">
        <v>26</v>
      </c>
      <c r="G15" s="53" t="s">
        <v>27</v>
      </c>
      <c r="H15" s="53" t="s">
        <v>28</v>
      </c>
      <c r="I15" s="53" t="s">
        <v>29</v>
      </c>
      <c r="J15" s="56"/>
      <c r="K15" s="56"/>
      <c r="L15" s="54" t="s">
        <v>30</v>
      </c>
      <c r="M15" s="54"/>
      <c r="N15" s="54"/>
      <c r="O15" s="54"/>
      <c r="P15" s="54"/>
      <c r="Q15" s="54" t="s">
        <v>31</v>
      </c>
      <c r="R15" s="54"/>
      <c r="S15" s="54"/>
      <c r="T15" s="54"/>
      <c r="U15" s="54"/>
      <c r="V15" s="53" t="s">
        <v>32</v>
      </c>
      <c r="W15" s="53"/>
      <c r="X15" s="53"/>
      <c r="Y15" s="53"/>
      <c r="Z15" s="53"/>
      <c r="AA15" s="58"/>
      <c r="AB15" s="59"/>
      <c r="AC15" s="59"/>
      <c r="AD15" s="52"/>
    </row>
    <row r="16" spans="1:30" ht="52.5" customHeight="1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6"/>
      <c r="K16" s="56"/>
      <c r="L16" s="10" t="s">
        <v>33</v>
      </c>
      <c r="M16" s="10" t="s">
        <v>34</v>
      </c>
      <c r="N16" s="10" t="s">
        <v>35</v>
      </c>
      <c r="O16" s="10" t="s">
        <v>36</v>
      </c>
      <c r="P16" s="10" t="s">
        <v>37</v>
      </c>
      <c r="Q16" s="10" t="s">
        <v>38</v>
      </c>
      <c r="R16" s="10" t="s">
        <v>39</v>
      </c>
      <c r="S16" s="10" t="s">
        <v>40</v>
      </c>
      <c r="T16" s="10" t="s">
        <v>41</v>
      </c>
      <c r="U16" s="10" t="s">
        <v>42</v>
      </c>
      <c r="V16" s="11" t="s">
        <v>43</v>
      </c>
      <c r="W16" s="10" t="s">
        <v>44</v>
      </c>
      <c r="X16" s="10" t="s">
        <v>45</v>
      </c>
      <c r="Y16" s="10" t="s">
        <v>46</v>
      </c>
      <c r="Z16" s="10" t="s">
        <v>47</v>
      </c>
      <c r="AA16" s="58"/>
      <c r="AB16" s="59"/>
      <c r="AC16" s="59"/>
      <c r="AD16" s="52"/>
    </row>
    <row r="17" spans="1:30" s="16" customFormat="1" ht="15.75" customHeight="1" x14ac:dyDescent="0.2">
      <c r="A17" s="12">
        <v>1</v>
      </c>
      <c r="B17" s="13">
        <v>2</v>
      </c>
      <c r="C17" s="14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2" t="s">
        <v>48</v>
      </c>
      <c r="M17" s="12" t="s">
        <v>49</v>
      </c>
      <c r="N17" s="12" t="s">
        <v>50</v>
      </c>
      <c r="O17" s="12" t="s">
        <v>51</v>
      </c>
      <c r="P17" s="12" t="s">
        <v>52</v>
      </c>
      <c r="Q17" s="12" t="s">
        <v>53</v>
      </c>
      <c r="R17" s="12" t="s">
        <v>54</v>
      </c>
      <c r="S17" s="12" t="s">
        <v>55</v>
      </c>
      <c r="T17" s="12" t="s">
        <v>56</v>
      </c>
      <c r="U17" s="12" t="s">
        <v>57</v>
      </c>
      <c r="V17" s="12" t="s">
        <v>58</v>
      </c>
      <c r="W17" s="12" t="s">
        <v>59</v>
      </c>
      <c r="X17" s="12" t="s">
        <v>60</v>
      </c>
      <c r="Y17" s="12" t="s">
        <v>61</v>
      </c>
      <c r="Z17" s="12" t="s">
        <v>62</v>
      </c>
      <c r="AA17" s="15">
        <v>13</v>
      </c>
      <c r="AB17" s="15">
        <v>14</v>
      </c>
      <c r="AC17" s="15">
        <v>15</v>
      </c>
      <c r="AD17" s="12">
        <v>16</v>
      </c>
    </row>
    <row r="18" spans="1:30" ht="62.45" customHeight="1" x14ac:dyDescent="0.2">
      <c r="A18" s="61" t="s">
        <v>63</v>
      </c>
      <c r="B18" s="17"/>
      <c r="C18" s="18" t="s">
        <v>64</v>
      </c>
      <c r="D18" s="19" t="s">
        <v>81</v>
      </c>
      <c r="E18" s="20">
        <v>36</v>
      </c>
      <c r="F18" s="21">
        <v>2565</v>
      </c>
      <c r="G18" s="22" t="s">
        <v>65</v>
      </c>
      <c r="H18" s="23">
        <v>44662</v>
      </c>
      <c r="I18" s="23"/>
      <c r="J18" s="19">
        <v>1.04</v>
      </c>
      <c r="K18" s="20">
        <f>F18*J18</f>
        <v>2667.6</v>
      </c>
      <c r="L18" s="24"/>
      <c r="M18" s="24"/>
      <c r="N18" s="24"/>
      <c r="O18" s="24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6">
        <f>COUNTIF(K18:Z18,"&gt;0")</f>
        <v>1</v>
      </c>
      <c r="AB18" s="27">
        <f>CEILING(SUM(K18:Z18)/COUNTIF(K18:Z18,"&gt;0"),0.01)</f>
        <v>2667.6</v>
      </c>
      <c r="AC18" s="27">
        <f>AB18*E18</f>
        <v>96033.599999999991</v>
      </c>
      <c r="AD18" s="26" t="e">
        <f>STDEV(K18:Z18)/AB18*100</f>
        <v>#DIV/0!</v>
      </c>
    </row>
    <row r="19" spans="1:30" ht="62.45" customHeight="1" x14ac:dyDescent="0.2">
      <c r="A19" s="61"/>
      <c r="B19" s="17"/>
      <c r="C19" s="18" t="s">
        <v>64</v>
      </c>
      <c r="D19" s="19" t="s">
        <v>81</v>
      </c>
      <c r="E19" s="20">
        <v>18</v>
      </c>
      <c r="F19" s="21">
        <v>9790</v>
      </c>
      <c r="G19" s="22" t="s">
        <v>66</v>
      </c>
      <c r="H19" s="23">
        <v>44630</v>
      </c>
      <c r="I19" s="23"/>
      <c r="J19" s="19">
        <v>1.04</v>
      </c>
      <c r="K19" s="20">
        <f>F19*J19</f>
        <v>10181.6</v>
      </c>
      <c r="L19" s="24"/>
      <c r="M19" s="24"/>
      <c r="N19" s="24"/>
      <c r="O19" s="24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6">
        <f>COUNTIF(K19:Z19,"&gt;0")</f>
        <v>1</v>
      </c>
      <c r="AB19" s="27">
        <f>CEILING(SUM(K19:Z19)/COUNTIF(K19:Z19,"&gt;0"),0.01)</f>
        <v>10181.6</v>
      </c>
      <c r="AC19" s="27">
        <f>AB19*E19</f>
        <v>183268.80000000002</v>
      </c>
      <c r="AD19" s="26" t="e">
        <f>STDEV(K19:Z19)/AB19*100</f>
        <v>#DIV/0!</v>
      </c>
    </row>
    <row r="20" spans="1:30" ht="62.45" customHeight="1" x14ac:dyDescent="0.2">
      <c r="A20" s="61"/>
      <c r="B20" s="17"/>
      <c r="C20" s="18" t="s">
        <v>67</v>
      </c>
      <c r="D20" s="19" t="s">
        <v>81</v>
      </c>
      <c r="E20" s="20">
        <v>24</v>
      </c>
      <c r="F20" s="21">
        <v>765</v>
      </c>
      <c r="G20" s="22" t="s">
        <v>65</v>
      </c>
      <c r="H20" s="23">
        <v>44662</v>
      </c>
      <c r="I20" s="23"/>
      <c r="J20" s="19">
        <v>1.04</v>
      </c>
      <c r="K20" s="20">
        <f>F20*J20</f>
        <v>795.6</v>
      </c>
      <c r="L20" s="24"/>
      <c r="M20" s="24"/>
      <c r="N20" s="24"/>
      <c r="O20" s="24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6">
        <f>COUNTIF(K20:Z20,"&gt;0")</f>
        <v>1</v>
      </c>
      <c r="AB20" s="27">
        <f>CEILING(SUM(K20:Z20)/COUNTIF(K20:Z20,"&gt;0"),0.01)</f>
        <v>795.6</v>
      </c>
      <c r="AC20" s="27">
        <f>AB20*E20</f>
        <v>19094.400000000001</v>
      </c>
      <c r="AD20" s="26" t="e">
        <f>STDEV(K20:Z20)/AB20*100</f>
        <v>#DIV/0!</v>
      </c>
    </row>
    <row r="21" spans="1:30" ht="62.45" customHeight="1" x14ac:dyDescent="0.2">
      <c r="A21" s="61"/>
      <c r="B21" s="17"/>
      <c r="C21" s="18" t="s">
        <v>67</v>
      </c>
      <c r="D21" s="19" t="s">
        <v>81</v>
      </c>
      <c r="E21" s="20">
        <v>8</v>
      </c>
      <c r="F21" s="21">
        <v>9790</v>
      </c>
      <c r="G21" s="22" t="s">
        <v>66</v>
      </c>
      <c r="H21" s="23">
        <v>44630</v>
      </c>
      <c r="I21" s="23"/>
      <c r="J21" s="19">
        <v>1.04</v>
      </c>
      <c r="K21" s="20">
        <f>F21*J21</f>
        <v>10181.6</v>
      </c>
      <c r="L21" s="24"/>
      <c r="M21" s="24"/>
      <c r="N21" s="24"/>
      <c r="O21" s="24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6">
        <f>COUNTIF(K21:Z21,"&gt;0")</f>
        <v>1</v>
      </c>
      <c r="AB21" s="27">
        <f>CEILING(SUM(K21:Z21)/COUNTIF(K21:Z21,"&gt;0"),0.01)</f>
        <v>10181.6</v>
      </c>
      <c r="AC21" s="27">
        <f>AB21*E21</f>
        <v>81452.800000000003</v>
      </c>
      <c r="AD21" s="26" t="e">
        <f>STDEV(K21:Z21)/AB21*100</f>
        <v>#DIV/0!</v>
      </c>
    </row>
    <row r="22" spans="1:30" ht="24" customHeight="1" x14ac:dyDescent="0.2">
      <c r="A22" s="28"/>
      <c r="B22" s="29"/>
      <c r="C22" s="51" t="s">
        <v>68</v>
      </c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1"/>
      <c r="AC22" s="31">
        <f>SUM(AC18:AC21)</f>
        <v>379849.60000000003</v>
      </c>
      <c r="AD22" s="32"/>
    </row>
    <row r="23" spans="1:30" ht="13.5" customHeight="1" x14ac:dyDescent="0.2"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4"/>
    </row>
    <row r="24" spans="1:30" s="35" customFormat="1" ht="13.5" customHeight="1" x14ac:dyDescent="0.2">
      <c r="C24" s="35" t="s">
        <v>69</v>
      </c>
    </row>
    <row r="25" spans="1:30" ht="15" customHeight="1" x14ac:dyDescent="0.2">
      <c r="A25" s="35"/>
      <c r="B25" s="35"/>
      <c r="C25" s="36" t="s">
        <v>70</v>
      </c>
    </row>
    <row r="26" spans="1:30" ht="15" customHeight="1" x14ac:dyDescent="0.2">
      <c r="A26" s="35"/>
      <c r="B26" s="35"/>
      <c r="C26" s="36" t="s">
        <v>71</v>
      </c>
    </row>
    <row r="27" spans="1:30" ht="15" customHeight="1" x14ac:dyDescent="0.2">
      <c r="A27" s="35"/>
      <c r="B27" s="35"/>
      <c r="C27" s="36"/>
    </row>
    <row r="28" spans="1:30" ht="13.5" customHeight="1" x14ac:dyDescent="0.2">
      <c r="L28" s="37"/>
    </row>
    <row r="29" spans="1:30" s="38" customFormat="1" ht="13.5" customHeight="1" x14ac:dyDescent="0.25">
      <c r="C29" s="39" t="s">
        <v>72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30" ht="13.5" customHeight="1" x14ac:dyDescent="0.25">
      <c r="A30" s="38"/>
      <c r="B30" s="38"/>
    </row>
    <row r="31" spans="1:30" ht="13.5" customHeight="1" x14ac:dyDescent="0.25">
      <c r="A31" s="38"/>
      <c r="B31" s="38"/>
      <c r="C31" s="40"/>
      <c r="D31" s="41"/>
      <c r="E31" s="41"/>
      <c r="F31" s="49"/>
      <c r="G31" s="49"/>
      <c r="H31" s="49"/>
      <c r="I31" s="49"/>
      <c r="J31" s="49"/>
      <c r="K31" s="42"/>
      <c r="L31" s="49"/>
      <c r="M31" s="49"/>
      <c r="N31" s="49"/>
      <c r="O31" s="43"/>
      <c r="P31" s="43"/>
      <c r="V31" s="50" t="s">
        <v>73</v>
      </c>
      <c r="W31" s="50"/>
      <c r="X31" s="50"/>
      <c r="Y31" s="50"/>
      <c r="Z31" s="50"/>
      <c r="AA31" s="50"/>
      <c r="AB31" s="50"/>
      <c r="AC31" s="44"/>
    </row>
    <row r="32" spans="1:30" ht="13.5" customHeight="1" x14ac:dyDescent="0.25">
      <c r="A32" s="38"/>
      <c r="B32" s="38"/>
      <c r="C32" s="45" t="s">
        <v>74</v>
      </c>
      <c r="D32" s="41"/>
      <c r="E32" s="41"/>
      <c r="F32" s="47" t="s">
        <v>75</v>
      </c>
      <c r="G32" s="47"/>
      <c r="H32" s="47"/>
      <c r="I32" s="47"/>
      <c r="J32" s="47"/>
      <c r="L32" s="48" t="s">
        <v>76</v>
      </c>
      <c r="M32" s="48"/>
      <c r="N32" s="48"/>
      <c r="O32" s="43"/>
      <c r="P32" s="43"/>
      <c r="V32" s="47"/>
      <c r="W32" s="47"/>
      <c r="X32" s="47"/>
      <c r="Y32" s="47"/>
      <c r="Z32" s="47"/>
      <c r="AA32" s="47"/>
      <c r="AB32" s="47"/>
    </row>
    <row r="33" spans="3:30" ht="13.5" customHeight="1" x14ac:dyDescent="0.2">
      <c r="C33" s="46"/>
    </row>
    <row r="34" spans="3:30" ht="13.5" customHeight="1" x14ac:dyDescent="0.2">
      <c r="C34" s="39" t="s">
        <v>77</v>
      </c>
    </row>
    <row r="35" spans="3:30" ht="13.5" customHeight="1" x14ac:dyDescent="0.2"/>
    <row r="36" spans="3:30" x14ac:dyDescent="0.2">
      <c r="C36" s="40"/>
      <c r="D36" s="41"/>
      <c r="E36" s="41"/>
      <c r="F36" s="49" t="s">
        <v>78</v>
      </c>
      <c r="G36" s="49"/>
      <c r="H36" s="49"/>
      <c r="I36" s="49"/>
      <c r="J36" s="49"/>
      <c r="K36" s="42"/>
      <c r="L36" s="49"/>
      <c r="M36" s="49"/>
      <c r="N36" s="49"/>
      <c r="O36" s="43"/>
      <c r="P36" s="43"/>
      <c r="V36" s="50" t="s">
        <v>79</v>
      </c>
      <c r="W36" s="50"/>
      <c r="X36" s="50"/>
      <c r="Y36" s="50"/>
      <c r="Z36" s="50"/>
      <c r="AA36" s="50"/>
      <c r="AB36" s="50"/>
    </row>
    <row r="37" spans="3:30" x14ac:dyDescent="0.2">
      <c r="C37" s="45" t="s">
        <v>74</v>
      </c>
      <c r="D37" s="41"/>
      <c r="E37" s="41"/>
      <c r="F37" s="47" t="s">
        <v>75</v>
      </c>
      <c r="G37" s="47"/>
      <c r="H37" s="47"/>
      <c r="I37" s="47"/>
      <c r="J37" s="47"/>
      <c r="L37" s="48" t="s">
        <v>76</v>
      </c>
      <c r="M37" s="48"/>
      <c r="N37" s="48"/>
      <c r="O37" s="43"/>
      <c r="P37" s="43"/>
      <c r="V37" s="47"/>
      <c r="W37" s="47"/>
      <c r="X37" s="47"/>
      <c r="Y37" s="47"/>
      <c r="Z37" s="47"/>
      <c r="AA37" s="47"/>
      <c r="AB37" s="47"/>
    </row>
    <row r="40" spans="3:30" x14ac:dyDescent="0.2">
      <c r="C40" s="39" t="s">
        <v>80</v>
      </c>
    </row>
    <row r="42" spans="3:30" x14ac:dyDescent="0.2"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</row>
  </sheetData>
  <mergeCells count="42">
    <mergeCell ref="C4:AC4"/>
    <mergeCell ref="D6:AC6"/>
    <mergeCell ref="D7:AC7"/>
    <mergeCell ref="D8:AC8"/>
    <mergeCell ref="D9:AC9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A18:A21"/>
    <mergeCell ref="C22:M22"/>
    <mergeCell ref="F31:J31"/>
    <mergeCell ref="L31:N31"/>
    <mergeCell ref="V31:AB31"/>
    <mergeCell ref="F37:J37"/>
    <mergeCell ref="L37:N37"/>
    <mergeCell ref="V37:AB37"/>
    <mergeCell ref="C42:AD42"/>
    <mergeCell ref="F32:J32"/>
    <mergeCell ref="L32:N32"/>
    <mergeCell ref="V32:AB32"/>
    <mergeCell ref="F36:J36"/>
    <mergeCell ref="L36:N36"/>
    <mergeCell ref="V36:AB36"/>
  </mergeCells>
  <dataValidations count="1">
    <dataValidation type="list" allowBlank="1" showInputMessage="1" showErrorMessage="1" sqref="D7:AC7">
      <formula1>подгруппа</formula1>
      <formula2>0</formula2>
    </dataValidation>
  </dataValidations>
  <hyperlinks>
    <hyperlink ref="V16" r:id="rId1"/>
  </hyperlinks>
  <pageMargins left="0.23611111111111099" right="0" top="0.39374999999999999" bottom="0.39374999999999999" header="0.51180555555555496" footer="0.51180555555555496"/>
  <pageSetup paperSize="8" firstPageNumber="0" orientation="landscape" horizontalDpi="300" verticalDpi="30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Обоснование</vt:lpstr>
      <vt:lpstr>Обоснование!Print_Area_0</vt:lpstr>
      <vt:lpstr>Обоснование!Print_Area_0_0</vt:lpstr>
      <vt:lpstr>Обоснование!Print_Area_0_0_0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13</cp:revision>
  <cp:lastPrinted>2022-02-03T14:00:11Z</cp:lastPrinted>
  <dcterms:created xsi:type="dcterms:W3CDTF">1996-10-08T23:32:33Z</dcterms:created>
  <dcterms:modified xsi:type="dcterms:W3CDTF">2022-10-04T06:16:05Z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ntentTypeId">
    <vt:lpwstr>0x010100C5C28DEBDB15EA44A6166D9FB5FB1653</vt:lpwstr>
  </property>
</Properties>
</file>